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9930" windowHeight="5790"/>
  </bookViews>
  <sheets>
    <sheet name="Лист1" sheetId="1" r:id="rId1"/>
  </sheets>
  <definedNames>
    <definedName name="_xlnm._FilterDatabase" localSheetId="0" hidden="1">Лист1!$A$8:$I$16</definedName>
    <definedName name="_xlnm.Print_Area" localSheetId="0">Лист1!$A$1:$G$16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7" i="1" l="1"/>
  <c r="G9" i="1"/>
  <c r="G10" i="1" l="1"/>
  <c r="G11" i="1"/>
  <c r="G12" i="1"/>
  <c r="G13" i="1"/>
  <c r="G14" i="1"/>
  <c r="G15" i="1"/>
  <c r="E16" i="1"/>
  <c r="I16" i="1" l="1"/>
  <c r="I4" i="1" s="1"/>
  <c r="G16" i="1" l="1"/>
  <c r="H16" i="1"/>
  <c r="H4" i="1" s="1"/>
  <c r="I17" i="1" l="1"/>
  <c r="G4" i="1" l="1"/>
</calcChain>
</file>

<file path=xl/sharedStrings.xml><?xml version="1.0" encoding="utf-8"?>
<sst xmlns="http://schemas.openxmlformats.org/spreadsheetml/2006/main" count="33" uniqueCount="31">
  <si>
    <t>№ лота</t>
  </si>
  <si>
    <t>Наименование</t>
  </si>
  <si>
    <t>Кол-во</t>
  </si>
  <si>
    <t>Цена без НДС</t>
  </si>
  <si>
    <t>Сумма без НДС</t>
  </si>
  <si>
    <t>Ед. изм.</t>
  </si>
  <si>
    <t>Таблица цен на оказываемые услуги:</t>
  </si>
  <si>
    <t>№</t>
  </si>
  <si>
    <t>Наименование товаров(работ, услуг)</t>
  </si>
  <si>
    <t>Количество</t>
  </si>
  <si>
    <t>Всего</t>
  </si>
  <si>
    <t>Краткая характеристика (описание) товаров, работ и услуг (на русском языке)</t>
  </si>
  <si>
    <t xml:space="preserve">Работы по восстановлению системы отопления ДКХЦ  </t>
  </si>
  <si>
    <t>работы</t>
  </si>
  <si>
    <t>Срок выполнения работы</t>
  </si>
  <si>
    <t>В течении 15 календарных дней с момента подписания договора.</t>
  </si>
  <si>
    <t xml:space="preserve">Таблица цен к протоколу итогов № 16 от 27.01.2026г 
</t>
  </si>
  <si>
    <t>Универсальный контроллер погодозависимого регулирования</t>
  </si>
  <si>
    <t>Универсальный контроллер Danfoss ECL Comfort 310 (ECL-3R 368) с питанием 24 В постоянного тока (диапазон 21.6–26.4 В AC при 50 Гц, потребление до 5 ВА, требуется внешний трансформатор). Поддерживает до 3–4 контуров (отопление + ГВС + дополнительный), погодную компенсацию с кривой нагрева (6 точек или уклон), лимиты температуры подачи/обратки, приоритет ГВС, антибактериальную функцию, расписания (комфорт/экономия/отпуск/защита от замерзания), автонастройку, защиту клапанов/моторов, логирование данных (до 10 дней), тревоги и коммуникацию (ECL 485, Modbus RS485, M-bus, USB, Ethernet). Входы: 10 шт. (6 × Pt1000 + 4 конфигурируемых), выходы: 3 × 3-точечных (триак до 1 А) + 6 реле. Условия: 0–55 °C, IP41, монтаж на стену или DIN-рейку. Размеры ≈ 220 × 110 × 80 мм.</t>
  </si>
  <si>
    <t>Регулирующий 2-ходовой клапан фланцевый (контур ГВС)</t>
  </si>
  <si>
    <t xml:space="preserve">Регулирующий клапан Danfoss VB2 / VFM-2R (DN 25, Kvs 10 м³/ч, PN 25, ΔP макс. 16 бар, характеристика сплит, утечка ≤0.05% Kvs). Материалы: корпус и крышка — чугун EN-GJS-400-18-LT (GGG 40.3), конус/седло/шток — нержавеющая сталь, уплотнения — EPDM. Температура среды 2–150 °C, ход штока 7 мм. Фланцевое соединение PN25. Совместим с линейными приводами </t>
  </si>
  <si>
    <t xml:space="preserve">Регулирующий 2-ходовой клапан фланцевый (главный контур отопления) </t>
  </si>
  <si>
    <t>Регулирующий клапан Danfoss VB2 / VFM-2R (DN 50, Kvs 40 м³/ч, PN 25, ΔP макс. 16 бар, характеристика сплит, утечка ≤0.05% Kvs). Материалы аналогичны предыдущему (чугун EN-GJS-400-18-LT, нерж. сталь, EPDM). Температура среды 2–150 °C, ход штока 10 мм. Фланцевое соединение PN25. Совместим с линейными приводами типа AMV/AMVE.</t>
  </si>
  <si>
    <t>Электропривод линейный для регулирующих клапанов</t>
  </si>
  <si>
    <t>Линейный электропривод ARV-1000R (аналог Danfoss AMV 435 или совместимый) — 230 В AC (50/60 Гц), 3-точечное управление, усилие ≈400 Н, ход 20 мм, скорость ≈15 с/мм, потребление 2.5 ВА, ручной режим, индикация положения, антиблокировка, автоадаптация. Корпус пластиковый, IP54, температура –10…+55 °C. Полностью совместим с клапанами VFM-2R DN15–50.</t>
  </si>
  <si>
    <t xml:space="preserve">Датчик температуры наружного воздуха </t>
  </si>
  <si>
    <t>Датчик Danfoss MBT 3380R (или близкий аналог MBT 3310) — Pt1000 (1000 Ω при 0 °C по IEC 751 Class B), диапазон –50…+95 °C (расширенно до +200 °C), точность ±0.5 °C, время отклика &lt;5 с в воздухе. Материал трубки — нержавеющая сталь AISI 316Ti, кабель PVC/силикон, защита IP54/IP67. Монтаж на северной стороне здания (без прямого солнца).</t>
  </si>
  <si>
    <t>Циркуляционный насос системы отопления (одноступенчатый центробежный)</t>
  </si>
  <si>
    <t xml:space="preserve">Одноступенчатый центробежный консольный насос с торцевым всасыванием по стандарту EN 733
Номинальный диаметр патрубков: DN 65 (всасывающий) / DN 50 (напорный), Диаметр рабочего колеса: 144 мм, Номинальная подача: ≈ 40 м³/ч, Номинальный напор: ≈ 5,5–6 м, Частота вращения: 1450 об/мин (4-полюсный электродвигатель), Мощность двигателя: 1,1 кВт, Уплотнение вала: торцевое одинарное (карбид кремния/углерод/EPDM), Температура перекачиваемой жидкости: от 0 до +120 °C, Максимальное рабочее давление в корпусе: 16 бар, Материал корпуса и рабочего колеса: чугун, Вал: нержавеющая сталь, Конструкция: back pull-out (выем ротора без демонтажа корпуса из трубопровода), Класс защиты двигателя: IP55.
</t>
  </si>
  <si>
    <t>Комплекс монтажных и пусконаладочных работ</t>
  </si>
  <si>
    <t xml:space="preserve">Полный комплекс: сварка и обвязка трубопроводов/фланцев, монтаж клапанов, насоса, приводов, контроллера и КИПиА (датчики, кабели питания/сигналов), прокладка кабелей (230 В AC для приводов/насоса, 24 В DC для контроллера, ECL 485/Modbus), гидравлическая опрессовка, электрические подключения, загрузка приложения в контроллер, калибровка датчиков, настройка кривой нагрева, лимитов, расписаний, приоритета ГВС, тестирование всех контуров (включая автонастройку и защиту), обучение персонала. Включаются расходные материалы (кабели, фитинги, изоляция, герметики, крепеж, шкаф автоматики IP54 с трансформатором 230/24 В). Работы по стандартам ГОСТ/СНиП, электробезопасность IEC, гидравлика EN 733.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</si>
</sst>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48">
    <xf numFmtId="0" fontId="0" fillId="0" borderId="0" xfId="0"/>
    <xf numFmtId="0" fontId="2" fillId="0" borderId="0" xfId="0" applyFont="1" applyAlignment="1">
      <alignment vertical="center"/>
    </xf>
    <xf numFmtId="43" fontId="2" fillId="0" borderId="0" xfId="1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64" fontId="4" fillId="0" borderId="1" xfId="1" applyNumberFormat="1" applyFont="1" applyBorder="1" applyAlignment="1">
      <alignment vertical="center" wrapText="1"/>
    </xf>
    <xf numFmtId="0" fontId="2" fillId="0" borderId="0" xfId="0" applyFont="1"/>
    <xf numFmtId="0" fontId="2" fillId="0" borderId="3" xfId="0" applyFont="1" applyBorder="1" applyAlignment="1">
      <alignment horizontal="center" vertical="center" wrapText="1"/>
    </xf>
    <xf numFmtId="3" fontId="2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right" vertical="center" wrapText="1"/>
    </xf>
    <xf numFmtId="164" fontId="2" fillId="0" borderId="0" xfId="0" applyNumberFormat="1" applyFont="1" applyAlignment="1">
      <alignment vertical="center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top"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horizontal="left" vertical="center" indent="2"/>
    </xf>
    <xf numFmtId="0" fontId="6" fillId="0" borderId="4" xfId="0" applyFont="1" applyBorder="1" applyAlignment="1">
      <alignment vertical="center" wrapText="1"/>
    </xf>
    <xf numFmtId="0" fontId="2" fillId="2" borderId="0" xfId="0" applyFont="1" applyFill="1" applyAlignment="1">
      <alignment horizontal="right" vertical="top" wrapText="1"/>
    </xf>
    <xf numFmtId="0" fontId="6" fillId="2" borderId="0" xfId="0" applyFont="1" applyFill="1" applyAlignment="1">
      <alignment horizontal="right" vertical="top" wrapText="1"/>
    </xf>
    <xf numFmtId="0" fontId="5" fillId="0" borderId="1" xfId="0" applyFont="1" applyBorder="1" applyAlignment="1">
      <alignment horizontal="center" vertical="center" wrapText="1"/>
    </xf>
    <xf numFmtId="43" fontId="4" fillId="0" borderId="1" xfId="1" applyFont="1" applyBorder="1" applyAlignment="1">
      <alignment horizontal="center" vertical="center" wrapText="1"/>
    </xf>
    <xf numFmtId="43" fontId="7" fillId="0" borderId="1" xfId="1" applyFont="1" applyFill="1" applyBorder="1" applyAlignment="1">
      <alignment horizontal="center" vertical="center" wrapText="1"/>
    </xf>
    <xf numFmtId="164" fontId="2" fillId="0" borderId="1" xfId="1" applyNumberFormat="1" applyFont="1" applyFill="1" applyBorder="1" applyAlignment="1">
      <alignment horizontal="center" vertical="center" wrapText="1"/>
    </xf>
    <xf numFmtId="43" fontId="2" fillId="0" borderId="0" xfId="1" applyFont="1" applyAlignment="1">
      <alignment vertical="center"/>
    </xf>
    <xf numFmtId="164" fontId="2" fillId="0" borderId="8" xfId="1" applyNumberFormat="1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right" vertical="center" wrapText="1"/>
    </xf>
    <xf numFmtId="164" fontId="2" fillId="3" borderId="9" xfId="1" applyNumberFormat="1" applyFont="1" applyFill="1" applyBorder="1" applyAlignment="1">
      <alignment horizontal="center" vertical="center"/>
    </xf>
    <xf numFmtId="3" fontId="3" fillId="0" borderId="4" xfId="0" applyNumberFormat="1" applyFont="1" applyBorder="1" applyAlignment="1">
      <alignment horizontal="right" vertical="center" wrapText="1"/>
    </xf>
    <xf numFmtId="164" fontId="4" fillId="3" borderId="1" xfId="1" applyNumberFormat="1" applyFont="1" applyFill="1" applyBorder="1" applyAlignment="1">
      <alignment horizontal="center" vertical="center" wrapText="1"/>
    </xf>
    <xf numFmtId="43" fontId="3" fillId="0" borderId="0" xfId="1" applyFont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43" fontId="7" fillId="0" borderId="2" xfId="1" applyFont="1" applyFill="1" applyBorder="1" applyAlignment="1">
      <alignment horizontal="center" vertical="center" wrapText="1"/>
    </xf>
    <xf numFmtId="43" fontId="7" fillId="0" borderId="3" xfId="1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3" fillId="0" borderId="5" xfId="0" applyFont="1" applyBorder="1" applyAlignment="1">
      <alignment horizontal="right" vertical="center" wrapText="1"/>
    </xf>
    <xf numFmtId="0" fontId="3" fillId="0" borderId="6" xfId="0" applyFont="1" applyBorder="1" applyAlignment="1">
      <alignment horizontal="right" vertical="center" wrapText="1"/>
    </xf>
    <xf numFmtId="0" fontId="3" fillId="0" borderId="7" xfId="0" applyFont="1" applyBorder="1" applyAlignment="1">
      <alignment horizontal="right" vertical="center" wrapText="1"/>
    </xf>
  </cellXfs>
  <cellStyles count="3">
    <cellStyle name="Обычный" xfId="0" builtinId="0"/>
    <cellStyle name="Обычный 4 3" xfId="2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tabSelected="1" view="pageBreakPreview" zoomScale="80" zoomScaleNormal="100" zoomScaleSheetLayoutView="80" workbookViewId="0">
      <selection activeCell="H18" sqref="H18"/>
    </sheetView>
  </sheetViews>
  <sheetFormatPr defaultRowHeight="12.75" x14ac:dyDescent="0.25"/>
  <cols>
    <col min="1" max="1" width="4.5703125" style="1" bestFit="1" customWidth="1"/>
    <col min="2" max="2" width="24.7109375" style="13" customWidth="1"/>
    <col min="3" max="3" width="66" style="14" customWidth="1"/>
    <col min="4" max="4" width="12.85546875" style="2" customWidth="1"/>
    <col min="5" max="5" width="7.140625" style="2" customWidth="1"/>
    <col min="6" max="6" width="12.42578125" style="2" customWidth="1"/>
    <col min="7" max="7" width="11.85546875" style="2" customWidth="1"/>
    <col min="8" max="8" width="13.5703125" style="2" customWidth="1"/>
    <col min="9" max="9" width="13.28515625" style="25" customWidth="1"/>
    <col min="10" max="16384" width="9.140625" style="1"/>
  </cols>
  <sheetData>
    <row r="1" spans="1:9" x14ac:dyDescent="0.25">
      <c r="A1" s="44" t="s">
        <v>16</v>
      </c>
      <c r="B1" s="44"/>
      <c r="C1" s="44"/>
      <c r="D1" s="44"/>
      <c r="E1" s="44"/>
      <c r="F1" s="44"/>
      <c r="G1" s="44"/>
      <c r="H1" s="44"/>
      <c r="I1" s="44"/>
    </row>
    <row r="2" spans="1:9" ht="13.5" thickBot="1" x14ac:dyDescent="0.3">
      <c r="A2" s="19"/>
      <c r="B2" s="20"/>
      <c r="C2" s="20"/>
      <c r="D2" s="19"/>
      <c r="E2" s="19"/>
      <c r="F2" s="19"/>
      <c r="G2" s="19"/>
      <c r="H2" s="19"/>
      <c r="I2" s="19"/>
    </row>
    <row r="3" spans="1:9" ht="26.25" thickBot="1" x14ac:dyDescent="0.3">
      <c r="A3" s="3" t="s">
        <v>0</v>
      </c>
      <c r="B3" s="21" t="s">
        <v>1</v>
      </c>
      <c r="C3" s="21" t="s">
        <v>14</v>
      </c>
      <c r="D3" s="22" t="s">
        <v>5</v>
      </c>
      <c r="E3" s="22" t="s">
        <v>2</v>
      </c>
      <c r="F3" s="22" t="s">
        <v>3</v>
      </c>
      <c r="G3" s="22" t="s">
        <v>4</v>
      </c>
      <c r="H3" s="23"/>
      <c r="I3" s="23"/>
    </row>
    <row r="4" spans="1:9" ht="36.75" thickBot="1" x14ac:dyDescent="0.3">
      <c r="A4" s="3">
        <v>1</v>
      </c>
      <c r="B4" s="11" t="s">
        <v>12</v>
      </c>
      <c r="C4" s="12" t="s">
        <v>15</v>
      </c>
      <c r="D4" s="4" t="s">
        <v>13</v>
      </c>
      <c r="E4" s="4">
        <v>1</v>
      </c>
      <c r="F4" s="4">
        <v>3390233</v>
      </c>
      <c r="G4" s="4">
        <f>E4*F4</f>
        <v>3390233</v>
      </c>
      <c r="H4" s="30">
        <f>H16</f>
        <v>0</v>
      </c>
      <c r="I4" s="24">
        <f>I16</f>
        <v>0</v>
      </c>
    </row>
    <row r="5" spans="1:9" x14ac:dyDescent="0.25">
      <c r="H5" s="31"/>
    </row>
    <row r="6" spans="1:9" ht="13.5" thickBot="1" x14ac:dyDescent="0.25">
      <c r="B6" s="17" t="s">
        <v>6</v>
      </c>
      <c r="C6" s="16"/>
      <c r="D6" s="5"/>
      <c r="E6" s="5"/>
      <c r="F6" s="5"/>
      <c r="G6" s="5"/>
    </row>
    <row r="7" spans="1:9" ht="27" customHeight="1" x14ac:dyDescent="0.25">
      <c r="A7" s="34" t="s">
        <v>7</v>
      </c>
      <c r="B7" s="36" t="s">
        <v>8</v>
      </c>
      <c r="C7" s="40" t="s">
        <v>11</v>
      </c>
      <c r="D7" s="41"/>
      <c r="E7" s="36" t="s">
        <v>9</v>
      </c>
      <c r="F7" s="36" t="s">
        <v>3</v>
      </c>
      <c r="G7" s="36" t="s">
        <v>4</v>
      </c>
      <c r="H7" s="38"/>
      <c r="I7" s="38"/>
    </row>
    <row r="8" spans="1:9" ht="21" customHeight="1" thickBot="1" x14ac:dyDescent="0.3">
      <c r="A8" s="35"/>
      <c r="B8" s="37"/>
      <c r="C8" s="42"/>
      <c r="D8" s="43"/>
      <c r="E8" s="37"/>
      <c r="F8" s="37"/>
      <c r="G8" s="37"/>
      <c r="H8" s="39"/>
      <c r="I8" s="39"/>
    </row>
    <row r="9" spans="1:9" ht="112.5" customHeight="1" thickBot="1" x14ac:dyDescent="0.3">
      <c r="A9" s="6">
        <v>1</v>
      </c>
      <c r="B9" s="18" t="s">
        <v>17</v>
      </c>
      <c r="C9" s="32" t="s">
        <v>18</v>
      </c>
      <c r="D9" s="33"/>
      <c r="E9" s="7">
        <v>1</v>
      </c>
      <c r="F9" s="7">
        <v>370516</v>
      </c>
      <c r="G9" s="7">
        <f>E9*F9</f>
        <v>370516</v>
      </c>
      <c r="H9" s="7"/>
      <c r="I9" s="7"/>
    </row>
    <row r="10" spans="1:9" ht="56.25" customHeight="1" thickBot="1" x14ac:dyDescent="0.3">
      <c r="A10" s="6">
        <v>2</v>
      </c>
      <c r="B10" s="18" t="s">
        <v>19</v>
      </c>
      <c r="C10" s="32" t="s">
        <v>20</v>
      </c>
      <c r="D10" s="33"/>
      <c r="E10" s="7">
        <v>1</v>
      </c>
      <c r="F10" s="7">
        <v>196958</v>
      </c>
      <c r="G10" s="7">
        <f t="shared" ref="G10:G15" si="0">E10*F10</f>
        <v>196958</v>
      </c>
      <c r="H10" s="7"/>
      <c r="I10" s="7"/>
    </row>
    <row r="11" spans="1:9" ht="54.75" customHeight="1" thickBot="1" x14ac:dyDescent="0.3">
      <c r="A11" s="6">
        <v>3</v>
      </c>
      <c r="B11" s="18" t="s">
        <v>21</v>
      </c>
      <c r="C11" s="32" t="s">
        <v>22</v>
      </c>
      <c r="D11" s="33"/>
      <c r="E11" s="7">
        <v>1</v>
      </c>
      <c r="F11" s="7">
        <v>338355</v>
      </c>
      <c r="G11" s="7">
        <f t="shared" si="0"/>
        <v>338355</v>
      </c>
      <c r="H11" s="7"/>
      <c r="I11" s="7"/>
    </row>
    <row r="12" spans="1:9" ht="58.5" customHeight="1" thickBot="1" x14ac:dyDescent="0.3">
      <c r="A12" s="6">
        <v>4</v>
      </c>
      <c r="B12" s="18" t="s">
        <v>23</v>
      </c>
      <c r="C12" s="32" t="s">
        <v>24</v>
      </c>
      <c r="D12" s="33"/>
      <c r="E12" s="8">
        <v>2</v>
      </c>
      <c r="F12" s="7">
        <v>239306</v>
      </c>
      <c r="G12" s="7">
        <f t="shared" si="0"/>
        <v>478612</v>
      </c>
      <c r="H12" s="7"/>
      <c r="I12" s="7"/>
    </row>
    <row r="13" spans="1:9" ht="65.25" customHeight="1" thickBot="1" x14ac:dyDescent="0.3">
      <c r="A13" s="6">
        <v>5</v>
      </c>
      <c r="B13" s="18" t="s">
        <v>25</v>
      </c>
      <c r="C13" s="32" t="s">
        <v>26</v>
      </c>
      <c r="D13" s="33"/>
      <c r="E13" s="7">
        <v>1</v>
      </c>
      <c r="F13" s="7">
        <v>15792</v>
      </c>
      <c r="G13" s="7">
        <f t="shared" si="0"/>
        <v>15792</v>
      </c>
      <c r="H13" s="7"/>
      <c r="I13" s="7"/>
    </row>
    <row r="14" spans="1:9" ht="111" customHeight="1" thickBot="1" x14ac:dyDescent="0.3">
      <c r="A14" s="6">
        <v>6</v>
      </c>
      <c r="B14" s="18" t="s">
        <v>27</v>
      </c>
      <c r="C14" s="32" t="s">
        <v>28</v>
      </c>
      <c r="D14" s="33"/>
      <c r="E14" s="7">
        <v>2</v>
      </c>
      <c r="F14" s="7">
        <v>670000</v>
      </c>
      <c r="G14" s="7">
        <f t="shared" si="0"/>
        <v>1340000</v>
      </c>
      <c r="H14" s="7"/>
      <c r="I14" s="7"/>
    </row>
    <row r="15" spans="1:9" ht="111.75" customHeight="1" thickBot="1" x14ac:dyDescent="0.3">
      <c r="A15" s="6">
        <v>7</v>
      </c>
      <c r="B15" s="18" t="s">
        <v>29</v>
      </c>
      <c r="C15" s="32" t="s">
        <v>30</v>
      </c>
      <c r="D15" s="33"/>
      <c r="E15" s="7">
        <v>1</v>
      </c>
      <c r="F15" s="7">
        <v>650000</v>
      </c>
      <c r="G15" s="7">
        <f t="shared" si="0"/>
        <v>650000</v>
      </c>
      <c r="H15" s="7"/>
      <c r="I15" s="7"/>
    </row>
    <row r="16" spans="1:9" ht="17.25" customHeight="1" thickBot="1" x14ac:dyDescent="0.3">
      <c r="A16" s="45" t="s">
        <v>10</v>
      </c>
      <c r="B16" s="46"/>
      <c r="C16" s="46"/>
      <c r="D16" s="47"/>
      <c r="E16" s="27">
        <f>SUM(E9:E15)</f>
        <v>9</v>
      </c>
      <c r="F16" s="9"/>
      <c r="G16" s="29">
        <f>SUM(G9:G15)</f>
        <v>3390233</v>
      </c>
      <c r="H16" s="28">
        <f>SUM(H9:H15)</f>
        <v>0</v>
      </c>
      <c r="I16" s="26">
        <f>SUM(I9:I15)</f>
        <v>0</v>
      </c>
    </row>
    <row r="17" spans="2:9" x14ac:dyDescent="0.2">
      <c r="B17" s="16"/>
      <c r="C17" s="16"/>
      <c r="D17" s="5"/>
      <c r="E17" s="5"/>
      <c r="F17" s="5"/>
      <c r="H17" s="25">
        <f>G16-H16</f>
        <v>3390233</v>
      </c>
      <c r="I17" s="10">
        <f>G16-I16</f>
        <v>3390233</v>
      </c>
    </row>
    <row r="18" spans="2:9" x14ac:dyDescent="0.2">
      <c r="B18" s="15"/>
      <c r="C18" s="16"/>
      <c r="D18" s="5"/>
      <c r="E18" s="5"/>
      <c r="F18" s="5"/>
      <c r="G18" s="5"/>
    </row>
  </sheetData>
  <autoFilter ref="A8:I16"/>
  <mergeCells count="17">
    <mergeCell ref="A16:D16"/>
    <mergeCell ref="C13:D13"/>
    <mergeCell ref="C14:D14"/>
    <mergeCell ref="C15:D15"/>
    <mergeCell ref="C9:D9"/>
    <mergeCell ref="C10:D10"/>
    <mergeCell ref="C11:D11"/>
    <mergeCell ref="C12:D12"/>
    <mergeCell ref="A1:I1"/>
    <mergeCell ref="A7:A8"/>
    <mergeCell ref="B7:B8"/>
    <mergeCell ref="E7:E8"/>
    <mergeCell ref="F7:F8"/>
    <mergeCell ref="G7:G8"/>
    <mergeCell ref="H7:H8"/>
    <mergeCell ref="I7:I8"/>
    <mergeCell ref="C7:D8"/>
  </mergeCells>
  <pageMargins left="0.7" right="0.7" top="0.75" bottom="0.75" header="0.3" footer="0.3"/>
  <pageSetup paperSize="9" scale="62" fitToWidth="2" fitToHeight="2" orientation="portrait" r:id="rId1"/>
  <colBreaks count="1" manualBreakCount="1">
    <brk id="7" max="1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2026-01-23T10:25:32Z</dcterms:modified>
</cp:coreProperties>
</file>